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Income Statement (Pg 1)" sheetId="1" r:id="rId1"/>
    <sheet name="Income Statement (Pg 2)" sheetId="2" r:id="rId2"/>
    <sheet name="BS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<sst xmlns="http://schemas.openxmlformats.org/spreadsheetml/2006/main" count="342" uniqueCount="224">
  <si>
    <t>QUARTERLY REPORT</t>
  </si>
  <si>
    <t>CONSOLIDATED INCOME STATEMENT</t>
  </si>
  <si>
    <t>PRECEDING YEAR</t>
  </si>
  <si>
    <t>CORRESPONDING</t>
  </si>
  <si>
    <t>PERIOD</t>
  </si>
  <si>
    <t>RM'000</t>
  </si>
  <si>
    <t>CURRENT</t>
  </si>
  <si>
    <t>YEAR</t>
  </si>
  <si>
    <t>TO DATE</t>
  </si>
  <si>
    <t xml:space="preserve">        CUMULATIVE QUARTER</t>
  </si>
  <si>
    <t>QUARTER</t>
  </si>
  <si>
    <t xml:space="preserve">CURRENT </t>
  </si>
  <si>
    <t>Turnover</t>
  </si>
  <si>
    <t>Investment Income</t>
  </si>
  <si>
    <t>and amortisation, exceptional items,</t>
  </si>
  <si>
    <t>income tax, minority interests and</t>
  </si>
  <si>
    <t>extraordinary items</t>
  </si>
  <si>
    <t>1 ( a )</t>
  </si>
  <si>
    <t>2 ( a )</t>
  </si>
  <si>
    <t xml:space="preserve">   ( b )</t>
  </si>
  <si>
    <t xml:space="preserve">   ( c )</t>
  </si>
  <si>
    <t>Depreciation and amortisation</t>
  </si>
  <si>
    <t xml:space="preserve">   ( d )</t>
  </si>
  <si>
    <t>Exceptional items</t>
  </si>
  <si>
    <t xml:space="preserve">   ( e )</t>
  </si>
  <si>
    <t xml:space="preserve">   ( g )</t>
  </si>
  <si>
    <t>interests and extraordinary items</t>
  </si>
  <si>
    <t xml:space="preserve">   ( h )</t>
  </si>
  <si>
    <t>Taxation</t>
  </si>
  <si>
    <t xml:space="preserve">    before deducting minority interests</t>
  </si>
  <si>
    <t>(ii) Less minority interests</t>
  </si>
  <si>
    <t xml:space="preserve">    ( j )</t>
  </si>
  <si>
    <t xml:space="preserve">          INDIVIDUAL QUARTER</t>
  </si>
  <si>
    <t>(iii) Extraordinary items attributable</t>
  </si>
  <si>
    <t xml:space="preserve">      to members of the company</t>
  </si>
  <si>
    <t>(ii)  Less minority interests</t>
  </si>
  <si>
    <t>(I)   Extraordinary items</t>
  </si>
  <si>
    <t>members of the company</t>
  </si>
  <si>
    <t xml:space="preserve">above after deducting any provision </t>
  </si>
  <si>
    <t>for preference dividends, if any:-</t>
  </si>
  <si>
    <t xml:space="preserve">    ordinary shares) (sen)</t>
  </si>
  <si>
    <t xml:space="preserve">     ordinary shares) (sen)</t>
  </si>
  <si>
    <t>CONSOLIDATED BALANCE SHEET</t>
  </si>
  <si>
    <t>AS AT</t>
  </si>
  <si>
    <t xml:space="preserve">END OF </t>
  </si>
  <si>
    <t>PRECEDING</t>
  </si>
  <si>
    <t>FINANCIAL</t>
  </si>
  <si>
    <t>YEAR END</t>
  </si>
  <si>
    <t>Fixed Assets</t>
  </si>
  <si>
    <t>Current Assets</t>
  </si>
  <si>
    <t>Current Liabilities</t>
  </si>
  <si>
    <t>Shareholders' Fund</t>
  </si>
  <si>
    <t xml:space="preserve">Share Capital </t>
  </si>
  <si>
    <t>Reserves</t>
  </si>
  <si>
    <t>Retained Profit</t>
  </si>
  <si>
    <t>(RM'000)</t>
  </si>
  <si>
    <t>The Group's borrowings consist of :</t>
  </si>
  <si>
    <t>There were no financial instruments with off balance sheet risk as at the date of this quarterly report.</t>
  </si>
  <si>
    <t>Cash and Bank balance</t>
  </si>
  <si>
    <t>Fixed Deposit</t>
  </si>
  <si>
    <t>Deferred Taxation</t>
  </si>
  <si>
    <t>0</t>
  </si>
  <si>
    <t xml:space="preserve"> </t>
  </si>
  <si>
    <t>Malaysia</t>
  </si>
  <si>
    <t>Singapore</t>
  </si>
  <si>
    <t>In the opinion of the directors, the results of the operations of the Group for the financial quarter ended</t>
  </si>
  <si>
    <t>Investment in Quoted Shares</t>
  </si>
  <si>
    <t>Analysis by geographical locations :-</t>
  </si>
  <si>
    <t>Segmental Reporting</t>
  </si>
  <si>
    <t xml:space="preserve">No segmental analysis by activities is presented as the Group principally manufactures and trades in </t>
  </si>
  <si>
    <t>printed circuit boards only.</t>
  </si>
  <si>
    <t>Deferred Tax</t>
  </si>
  <si>
    <t xml:space="preserve"> RM'000</t>
  </si>
  <si>
    <t>Basis of Preparation</t>
  </si>
  <si>
    <t xml:space="preserve">Exceptional Items </t>
  </si>
  <si>
    <t>Extraordinary Items</t>
  </si>
  <si>
    <t>Purchase or Disposal of Quoted  Securities</t>
  </si>
  <si>
    <t>Effect of Changes in the Composition of the Group</t>
  </si>
  <si>
    <t xml:space="preserve">Group Borrowings </t>
  </si>
  <si>
    <t>Contingent Liabilities</t>
  </si>
  <si>
    <t>Litigation</t>
  </si>
  <si>
    <t>Material Change in the Profit Before Taxation</t>
  </si>
  <si>
    <t xml:space="preserve">Review of Performance </t>
  </si>
  <si>
    <t xml:space="preserve">Current Year Prospects </t>
  </si>
  <si>
    <t>Profit Forecast and Guarantee</t>
  </si>
  <si>
    <t>Dividend</t>
  </si>
  <si>
    <t>Income Tax</t>
  </si>
  <si>
    <t>Current</t>
  </si>
  <si>
    <t>Quarter</t>
  </si>
  <si>
    <t>Net current Assets or ( Current Liabilities )</t>
  </si>
  <si>
    <t>There is no change in the accounting policies and methods of computation in the quarterly financial</t>
  </si>
  <si>
    <t>Profit Before Taxation</t>
  </si>
  <si>
    <t>Total Assets Employed</t>
  </si>
  <si>
    <t>Total purchases</t>
  </si>
  <si>
    <t>Total disposal</t>
  </si>
  <si>
    <t>Total profit on disposal</t>
  </si>
  <si>
    <t>Total investment, at cost</t>
  </si>
  <si>
    <t>30/09/2000</t>
  </si>
  <si>
    <t>Status of  Uncompleted Corporate Proposals</t>
  </si>
  <si>
    <t>There were no extraordinary items for the financial quarter under review.</t>
  </si>
  <si>
    <t>Quarterly report on consolidated results for the second quarter ended 31/03/2001. This  figures have not been audited.</t>
  </si>
  <si>
    <t>31/03/2001</t>
  </si>
  <si>
    <t>31/03/2000</t>
  </si>
  <si>
    <t>Notes to the consolidated results of the Group for the second quarter ended 31 March 2001</t>
  </si>
  <si>
    <t>31.03.2001</t>
  </si>
  <si>
    <t>Profits on Sale of Unquoted Investments and/or Properties</t>
  </si>
  <si>
    <t>(a)</t>
  </si>
  <si>
    <t>(b)</t>
  </si>
  <si>
    <t>Total investment, at book value</t>
  </si>
  <si>
    <t>Total investment, at market value</t>
  </si>
  <si>
    <t>due diligence review by the various advisers appointed by the company.</t>
  </si>
  <si>
    <t xml:space="preserve">On 5 February 2001, a substantial shareholder of the company, Print N Etch Pte Ltd, has proposed to </t>
  </si>
  <si>
    <t>Short Term Borrowings, unsecured</t>
  </si>
  <si>
    <t xml:space="preserve">Bills payable </t>
  </si>
  <si>
    <t xml:space="preserve">Bank overdraft </t>
  </si>
  <si>
    <t>Financial Instruments with Off Balance Sheet Risk</t>
  </si>
  <si>
    <t xml:space="preserve">Material Events    </t>
  </si>
  <si>
    <t xml:space="preserve">Seasonality or Cyclicality of Operations  </t>
  </si>
  <si>
    <t>Explanatory note for variance of actual profit from the forecast is not applicable.</t>
  </si>
  <si>
    <t>There is no profit guarantee provided by the group.</t>
  </si>
  <si>
    <t>No dividend have been proposed during the quarter under review.</t>
  </si>
  <si>
    <t>Revenue</t>
  </si>
  <si>
    <t>finance cost, depreciation</t>
  </si>
  <si>
    <t>Finance cost</t>
  </si>
  <si>
    <t xml:space="preserve">tax, minority interests and </t>
  </si>
  <si>
    <t>( f )</t>
  </si>
  <si>
    <t>Share of profits and losses of</t>
  </si>
  <si>
    <t>associated companies</t>
  </si>
  <si>
    <t>Profit/(loss) before income tax, minority</t>
  </si>
  <si>
    <t>Income tax</t>
  </si>
  <si>
    <t>(i) Profit/(loss) after income tax</t>
  </si>
  <si>
    <t xml:space="preserve">   ( i )</t>
  </si>
  <si>
    <t xml:space="preserve">Pre-acquisition profit/(loss), if </t>
  </si>
  <si>
    <t>applicable</t>
  </si>
  <si>
    <t xml:space="preserve">( k ) </t>
  </si>
  <si>
    <t>Net profit/(loss) from ordinary</t>
  </si>
  <si>
    <t>activities attributable to members</t>
  </si>
  <si>
    <t>of the company</t>
  </si>
  <si>
    <t xml:space="preserve">   ( l )</t>
  </si>
  <si>
    <t xml:space="preserve">  ( m )</t>
  </si>
  <si>
    <t xml:space="preserve">Net profit/(loss) attributable to </t>
  </si>
  <si>
    <t xml:space="preserve">Earnings per share based on 2(m) </t>
  </si>
  <si>
    <t>Trade payable</t>
  </si>
  <si>
    <t>Other payable</t>
  </si>
  <si>
    <t>Short term borrowings</t>
  </si>
  <si>
    <t>Provision for taxation</t>
  </si>
  <si>
    <t>Proposed dividend</t>
  </si>
  <si>
    <t>Inventories</t>
  </si>
  <si>
    <t>Trade receivable</t>
  </si>
  <si>
    <t>Other receivable</t>
  </si>
  <si>
    <t>Share premium</t>
  </si>
  <si>
    <t>Revaluation reserve</t>
  </si>
  <si>
    <t>Exchange fluctuation reserve</t>
  </si>
  <si>
    <t xml:space="preserve">There are no material events subsequent to the end of the period reported on that have not been reflected </t>
  </si>
  <si>
    <t>in the financial statement, made up to a date not earlier than 7 days from the date of this quarterly report.</t>
  </si>
  <si>
    <t xml:space="preserve">International  Limited,  in  connection with  the manufacturing  of  printed  circuit  boards in  China. </t>
  </si>
  <si>
    <t>dispose its entire 28,125,000 shares representing  43.44% of  the  issued and paid  up capital  of  the</t>
  </si>
  <si>
    <t xml:space="preserve">31 March 2001  have not been  substantially  affected  by  any  item, transaction or event of a material </t>
  </si>
  <si>
    <t>statements as compared with the annual financial statements as at 30.09.2000 except for the</t>
  </si>
  <si>
    <t>requirement of MASB No.13.</t>
  </si>
  <si>
    <t>There were no exceptional items for the current quarter under review and financial period-to-date.</t>
  </si>
  <si>
    <t xml:space="preserve">Current </t>
  </si>
  <si>
    <t>Period-To-Date</t>
  </si>
  <si>
    <t xml:space="preserve">Current  </t>
  </si>
  <si>
    <t>( a )  The particulars of the purchase or disposal of quoted securities are as follows :</t>
  </si>
  <si>
    <t>( b )  The investment in quoted shares at the end of the reporting period is as follows:-</t>
  </si>
  <si>
    <t xml:space="preserve"> There were no changes in the composition of the Group for the current quarter and financial period-to- date.</t>
  </si>
  <si>
    <t>( a )</t>
  </si>
  <si>
    <t>( b )</t>
  </si>
  <si>
    <t xml:space="preserve">On 27 September 2000, the Group entered  into a MOU for a proposed joint venture with Brite Plus </t>
  </si>
  <si>
    <t xml:space="preserve">Company as at 16 February 2001 to PNE Industries Ltd ("PIL") in exchange for 120,937,500 new </t>
  </si>
  <si>
    <t>ordinary shares of S$0.10 in PIL.</t>
  </si>
  <si>
    <t xml:space="preserve">Apart from the issuance of share under ESOS, there were no other issuance and repayment of debt and </t>
  </si>
  <si>
    <t xml:space="preserve">equity securities, share buy back, share cancellation or shares held as treasury shares during the </t>
  </si>
  <si>
    <t>quarter under review.</t>
  </si>
  <si>
    <t xml:space="preserve">Since 01.01.2001, a total of 109,000 ordinary shares of RM1.00 each have been issued under the </t>
  </si>
  <si>
    <t xml:space="preserve">Employees Share Option Scheme ("ESOS"). </t>
  </si>
  <si>
    <t>There were no changes in contingent liabilities since the last annual balance sheet date.</t>
  </si>
  <si>
    <t>There were no material litigation since the last annual balance sheet date.</t>
  </si>
  <si>
    <t>( 3 months )</t>
  </si>
  <si>
    <t xml:space="preserve">The Group recorded a loss before tax of RM2.5 million for the current quarter as compared with the </t>
  </si>
  <si>
    <t xml:space="preserve">Other income </t>
  </si>
  <si>
    <r>
      <t xml:space="preserve">(a) Basic (based on </t>
    </r>
    <r>
      <rPr>
        <u val="single"/>
        <sz val="10"/>
        <rFont val="Arial"/>
        <family val="2"/>
      </rPr>
      <t>64,017,667</t>
    </r>
  </si>
  <si>
    <r>
      <t xml:space="preserve">(b) Fully diluted (based on </t>
    </r>
    <r>
      <rPr>
        <u val="single"/>
        <sz val="10"/>
        <rFont val="Arial"/>
        <family val="2"/>
      </rPr>
      <t>66,132,530</t>
    </r>
  </si>
  <si>
    <t>The Group recorded a turnover of RM47.4 million for the 6 months ended 31 March 2001 which is</t>
  </si>
  <si>
    <t xml:space="preserve">preceding quarter, which recorded a profit before tax of RM1.6 million, due mainly to the slowdown in </t>
  </si>
  <si>
    <t xml:space="preserve">adjustment made to the comparative on the fully diluted earnings per share to comply with the </t>
  </si>
  <si>
    <t xml:space="preserve">The proposal is pending approvals from the relevant authorities and is subject to the finalization of a </t>
  </si>
  <si>
    <t>Issuance and Repayment of Debt and Equity Securities</t>
  </si>
  <si>
    <t>The  proposed share  exchange has been approved by Ministry of International Trade and Industry</t>
  </si>
  <si>
    <t>and is presently conditional  upon approval to be obtained from SC, FIC,  other relevant governmental,</t>
  </si>
  <si>
    <t>regulatory and third party, wherever located.</t>
  </si>
  <si>
    <t>SGD105</t>
  </si>
  <si>
    <t>USD170</t>
  </si>
  <si>
    <t>('000)</t>
  </si>
  <si>
    <t xml:space="preserve">The Group's  business is dependent upon demand from the electronic sector, which in turn is influenced </t>
  </si>
  <si>
    <t>season.</t>
  </si>
  <si>
    <t>The Board expects a reduction in the Group's turnover in the current financial year in view of the</t>
  </si>
  <si>
    <t>anticipated slowdown in the global electronic sector which can in turn affect the Group's financial</t>
  </si>
  <si>
    <t>results.</t>
  </si>
  <si>
    <t xml:space="preserve">There were no profits on sales of unquoted investments or properties for the current quarter and </t>
  </si>
  <si>
    <t>financial period-to-date.</t>
  </si>
  <si>
    <t>the global electronic sector which affected the Group's order from overseas customers during the</t>
  </si>
  <si>
    <t>current  quarter.</t>
  </si>
  <si>
    <t xml:space="preserve">approximately 28.2% lower than that of the previous year corresponding period, recorded at RM66.0 </t>
  </si>
  <si>
    <t xml:space="preserve">The turnover and the margin for the Group were affected mainly due to the slowdown in the global </t>
  </si>
  <si>
    <t>electronic sector.  This lead to stiff competition in the industry as well as erosion of selling prices.</t>
  </si>
  <si>
    <t xml:space="preserve">and unusual value nor has any such item, transaction or event occurred in the interval between the end </t>
  </si>
  <si>
    <t>of the financial period and the date of this report.</t>
  </si>
  <si>
    <t xml:space="preserve">As of to date, Bank Negara Malaysia has given their approval on the remittance of funds for the </t>
  </si>
  <si>
    <t>proposed joint venture.</t>
  </si>
  <si>
    <t xml:space="preserve"> to a pre-tax profit of RM9.4 million previously.</t>
  </si>
  <si>
    <t>million. The Group incurred a pre-tax loss of RM0.9 million for the 6 months ended 31 March 2001 compared</t>
  </si>
  <si>
    <t>by the worldwide economy.  On a quarterly basis, the results can be affected by the year end festive</t>
  </si>
  <si>
    <t>(a) Dividend per share (sen)</t>
  </si>
  <si>
    <t>(b) Dividend Description</t>
  </si>
  <si>
    <t>-</t>
  </si>
  <si>
    <t>Net Tangible assets per share (RM)</t>
  </si>
  <si>
    <t>As at end of current quarter</t>
  </si>
  <si>
    <t>As at preceding financial year end</t>
  </si>
  <si>
    <t>Net tangible assets per share (RM)</t>
  </si>
  <si>
    <t>PNE PCB BERHAD (168098-V)</t>
  </si>
  <si>
    <t xml:space="preserve">Profit/(loss) before </t>
  </si>
  <si>
    <t>Profit/(loss) before income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</si>
</sst>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3" fontId="0" fillId="0" borderId="0" xfId="15" applyFon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15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center"/>
    </xf>
    <xf numFmtId="43" fontId="0" fillId="0" borderId="0" xfId="15" applyNumberFormat="1" applyAlignment="1">
      <alignment/>
    </xf>
    <xf numFmtId="4" fontId="0" fillId="0" borderId="0" xfId="0" applyNumberFormat="1" applyAlignment="1">
      <alignment horizontal="right"/>
    </xf>
    <xf numFmtId="165" fontId="0" fillId="0" borderId="0" xfId="15" applyNumberFormat="1" applyAlignment="1">
      <alignment horizontal="left"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right"/>
    </xf>
    <xf numFmtId="165" fontId="0" fillId="0" borderId="0" xfId="15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Border="1" applyAlignment="1">
      <alignment horizontal="right"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8" xfId="15" applyNumberFormat="1" applyBorder="1" applyAlignment="1">
      <alignment/>
    </xf>
    <xf numFmtId="165" fontId="0" fillId="0" borderId="7" xfId="15" applyNumberFormat="1" applyFont="1" applyBorder="1" applyAlignment="1">
      <alignment horizontal="right"/>
    </xf>
    <xf numFmtId="165" fontId="0" fillId="0" borderId="9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C41">
      <selection activeCell="E26" sqref="E26"/>
    </sheetView>
  </sheetViews>
  <sheetFormatPr defaultColWidth="9.140625" defaultRowHeight="12.75"/>
  <cols>
    <col min="1" max="1" width="5.57421875" style="0" customWidth="1"/>
    <col min="4" max="4" width="16.0039062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ht="15.75">
      <c r="A1" s="52" t="s">
        <v>221</v>
      </c>
    </row>
    <row r="3" spans="1:3" ht="12.75">
      <c r="A3" s="1" t="s">
        <v>0</v>
      </c>
      <c r="B3" s="1"/>
      <c r="C3" s="1"/>
    </row>
    <row r="5" ht="12.75">
      <c r="A5" t="s">
        <v>100</v>
      </c>
    </row>
    <row r="8" ht="12.75">
      <c r="A8" s="1" t="s">
        <v>1</v>
      </c>
    </row>
    <row r="9" spans="5:7" ht="12.75">
      <c r="E9" t="s">
        <v>32</v>
      </c>
      <c r="G9" s="3" t="s">
        <v>9</v>
      </c>
    </row>
    <row r="10" spans="5:8" ht="12.75">
      <c r="E10" s="2" t="s">
        <v>11</v>
      </c>
      <c r="F10" s="2" t="s">
        <v>2</v>
      </c>
      <c r="G10" s="2" t="s">
        <v>6</v>
      </c>
      <c r="H10" s="2" t="s">
        <v>2</v>
      </c>
    </row>
    <row r="11" spans="5:8" ht="12.75">
      <c r="E11" s="2" t="s">
        <v>7</v>
      </c>
      <c r="F11" s="2" t="s">
        <v>3</v>
      </c>
      <c r="G11" s="2" t="s">
        <v>7</v>
      </c>
      <c r="H11" s="2" t="s">
        <v>3</v>
      </c>
    </row>
    <row r="12" spans="5:8" ht="12.75">
      <c r="E12" s="2" t="s">
        <v>10</v>
      </c>
      <c r="F12" s="2" t="s">
        <v>10</v>
      </c>
      <c r="G12" s="2" t="s">
        <v>8</v>
      </c>
      <c r="H12" s="2" t="s">
        <v>4</v>
      </c>
    </row>
    <row r="13" spans="5:8" ht="12.75">
      <c r="E13" s="2" t="s">
        <v>101</v>
      </c>
      <c r="F13" s="2" t="s">
        <v>102</v>
      </c>
      <c r="G13" s="2" t="s">
        <v>101</v>
      </c>
      <c r="H13" s="2" t="s">
        <v>102</v>
      </c>
    </row>
    <row r="14" spans="5:8" ht="12.75">
      <c r="E14" s="2" t="s">
        <v>5</v>
      </c>
      <c r="F14" s="2" t="s">
        <v>5</v>
      </c>
      <c r="G14" s="2" t="s">
        <v>5</v>
      </c>
      <c r="H14" s="2" t="s">
        <v>5</v>
      </c>
    </row>
    <row r="15" ht="12.75">
      <c r="G15" t="s">
        <v>62</v>
      </c>
    </row>
    <row r="16" spans="1:8" ht="12.75">
      <c r="A16" t="s">
        <v>17</v>
      </c>
      <c r="B16" t="s">
        <v>121</v>
      </c>
      <c r="E16" s="4">
        <v>20744</v>
      </c>
      <c r="F16" s="18">
        <v>30782</v>
      </c>
      <c r="G16" s="4">
        <f>26687+20744</f>
        <v>47431</v>
      </c>
      <c r="H16" s="18">
        <v>66001</v>
      </c>
    </row>
    <row r="18" spans="1:8" ht="12.75">
      <c r="A18" t="s">
        <v>19</v>
      </c>
      <c r="B18" t="s">
        <v>13</v>
      </c>
      <c r="E18" s="13">
        <v>2</v>
      </c>
      <c r="F18" s="18">
        <v>13</v>
      </c>
      <c r="G18" s="13">
        <f>20+2</f>
        <v>22</v>
      </c>
      <c r="H18" s="18">
        <v>42</v>
      </c>
    </row>
    <row r="19" ht="12.75">
      <c r="H19" s="2" t="s">
        <v>62</v>
      </c>
    </row>
    <row r="20" spans="1:8" ht="12.75">
      <c r="A20" t="s">
        <v>20</v>
      </c>
      <c r="B20" t="s">
        <v>181</v>
      </c>
      <c r="E20" s="4">
        <v>331</v>
      </c>
      <c r="F20" s="18">
        <v>1008</v>
      </c>
      <c r="G20" s="4">
        <f>762+331</f>
        <v>1093</v>
      </c>
      <c r="H20" s="18">
        <v>1347</v>
      </c>
    </row>
    <row r="21" ht="12.75">
      <c r="H21" s="2" t="s">
        <v>62</v>
      </c>
    </row>
    <row r="22" ht="12.75">
      <c r="H22" s="2" t="s">
        <v>62</v>
      </c>
    </row>
    <row r="23" spans="1:8" ht="12.75">
      <c r="A23" t="s">
        <v>18</v>
      </c>
      <c r="B23" t="s">
        <v>222</v>
      </c>
      <c r="E23" s="9">
        <v>-994</v>
      </c>
      <c r="F23" s="18">
        <v>4779</v>
      </c>
      <c r="G23" s="4">
        <f>3425+(-994)</f>
        <v>2431</v>
      </c>
      <c r="H23" s="18">
        <v>12999</v>
      </c>
    </row>
    <row r="24" spans="2:8" ht="12.75">
      <c r="B24" t="s">
        <v>122</v>
      </c>
      <c r="H24" s="2" t="s">
        <v>62</v>
      </c>
    </row>
    <row r="25" spans="2:8" ht="12.75">
      <c r="B25" t="s">
        <v>14</v>
      </c>
      <c r="H25" s="2" t="s">
        <v>62</v>
      </c>
    </row>
    <row r="26" spans="2:8" ht="12.75">
      <c r="B26" t="s">
        <v>15</v>
      </c>
      <c r="H26" s="2" t="s">
        <v>62</v>
      </c>
    </row>
    <row r="27" spans="2:8" ht="12.75">
      <c r="B27" t="s">
        <v>16</v>
      </c>
      <c r="H27" s="2" t="s">
        <v>62</v>
      </c>
    </row>
    <row r="28" ht="12.75">
      <c r="H28" s="2" t="s">
        <v>62</v>
      </c>
    </row>
    <row r="29" spans="1:8" ht="12.75">
      <c r="A29" t="s">
        <v>19</v>
      </c>
      <c r="B29" t="s">
        <v>123</v>
      </c>
      <c r="E29" s="13">
        <v>0</v>
      </c>
      <c r="F29" s="18">
        <v>57</v>
      </c>
      <c r="G29" s="13">
        <v>0</v>
      </c>
      <c r="H29" s="18">
        <v>114</v>
      </c>
    </row>
    <row r="30" ht="12.75">
      <c r="H30" s="2" t="s">
        <v>62</v>
      </c>
    </row>
    <row r="31" spans="1:8" ht="12.75">
      <c r="A31" t="s">
        <v>20</v>
      </c>
      <c r="B31" t="s">
        <v>21</v>
      </c>
      <c r="E31" s="4">
        <v>1543</v>
      </c>
      <c r="F31" s="18">
        <v>1885</v>
      </c>
      <c r="G31" s="4">
        <f>1800+1543</f>
        <v>3343</v>
      </c>
      <c r="H31" s="18">
        <v>3499</v>
      </c>
    </row>
    <row r="32" ht="12.75">
      <c r="H32" s="2" t="s">
        <v>62</v>
      </c>
    </row>
    <row r="33" spans="1:8" ht="12.75">
      <c r="A33" t="s">
        <v>22</v>
      </c>
      <c r="B33" t="s">
        <v>23</v>
      </c>
      <c r="E33" s="12" t="s">
        <v>61</v>
      </c>
      <c r="F33" s="18">
        <v>0</v>
      </c>
      <c r="G33">
        <v>0</v>
      </c>
      <c r="H33" s="18">
        <v>0</v>
      </c>
    </row>
    <row r="34" ht="12.75">
      <c r="H34" s="2" t="s">
        <v>62</v>
      </c>
    </row>
    <row r="35" spans="1:8" ht="12.75">
      <c r="A35" t="s">
        <v>24</v>
      </c>
      <c r="B35" t="s">
        <v>223</v>
      </c>
      <c r="E35" s="9">
        <f>E23-E29-E31</f>
        <v>-2537</v>
      </c>
      <c r="F35" s="4">
        <f>F23-F29-F31</f>
        <v>2837</v>
      </c>
      <c r="G35" s="9">
        <f>G23-G29-G31-G33</f>
        <v>-912</v>
      </c>
      <c r="H35" s="4">
        <f>H23-H29-H31</f>
        <v>9386</v>
      </c>
    </row>
    <row r="36" spans="2:8" ht="12.75">
      <c r="B36" t="s">
        <v>124</v>
      </c>
      <c r="H36" s="2" t="s">
        <v>62</v>
      </c>
    </row>
    <row r="37" spans="2:8" ht="12.75">
      <c r="B37" t="s">
        <v>16</v>
      </c>
      <c r="H37" s="2" t="s">
        <v>62</v>
      </c>
    </row>
    <row r="38" ht="12.75">
      <c r="H38" s="2" t="s">
        <v>62</v>
      </c>
    </row>
    <row r="39" spans="1:8" ht="12.75">
      <c r="A39" s="6" t="s">
        <v>125</v>
      </c>
      <c r="B39" t="s">
        <v>126</v>
      </c>
      <c r="E39" s="12" t="s">
        <v>61</v>
      </c>
      <c r="F39" s="18">
        <v>0</v>
      </c>
      <c r="G39">
        <v>0</v>
      </c>
      <c r="H39" s="18">
        <v>0</v>
      </c>
    </row>
    <row r="40" spans="2:8" ht="12.75">
      <c r="B40" t="s">
        <v>127</v>
      </c>
      <c r="H40" s="2" t="s">
        <v>62</v>
      </c>
    </row>
    <row r="41" ht="12.75">
      <c r="H41" s="2" t="s">
        <v>62</v>
      </c>
    </row>
    <row r="42" spans="1:8" ht="12.75">
      <c r="A42" t="s">
        <v>25</v>
      </c>
      <c r="B42" t="s">
        <v>128</v>
      </c>
      <c r="E42" s="9">
        <f>E35</f>
        <v>-2537</v>
      </c>
      <c r="F42" s="4">
        <f>F35</f>
        <v>2837</v>
      </c>
      <c r="G42" s="9">
        <f>G35</f>
        <v>-912</v>
      </c>
      <c r="H42" s="4">
        <f>H35</f>
        <v>9386</v>
      </c>
    </row>
    <row r="43" spans="2:8" ht="12.75">
      <c r="B43" t="s">
        <v>26</v>
      </c>
      <c r="H43" s="2" t="s">
        <v>62</v>
      </c>
    </row>
    <row r="44" ht="12.75">
      <c r="H44" s="2" t="s">
        <v>62</v>
      </c>
    </row>
    <row r="45" spans="1:8" ht="12.75">
      <c r="A45" t="s">
        <v>27</v>
      </c>
      <c r="B45" t="s">
        <v>129</v>
      </c>
      <c r="E45" s="13">
        <v>0</v>
      </c>
      <c r="F45" s="18">
        <v>-490</v>
      </c>
      <c r="G45" s="18">
        <v>-350</v>
      </c>
      <c r="H45" s="18">
        <v>-1913</v>
      </c>
    </row>
    <row r="46" ht="12.75">
      <c r="H46" s="2" t="s">
        <v>62</v>
      </c>
    </row>
    <row r="47" spans="1:8" ht="12.75">
      <c r="A47" t="s">
        <v>131</v>
      </c>
      <c r="B47" t="s">
        <v>130</v>
      </c>
      <c r="E47" s="9">
        <f>E42+E45</f>
        <v>-2537</v>
      </c>
      <c r="F47" s="4">
        <f>F42+F45</f>
        <v>2347</v>
      </c>
      <c r="G47" s="9">
        <f>G42+G45</f>
        <v>-1262</v>
      </c>
      <c r="H47" s="4">
        <f>H42+H45</f>
        <v>7473</v>
      </c>
    </row>
    <row r="48" spans="2:8" ht="12.75">
      <c r="B48" t="s">
        <v>29</v>
      </c>
      <c r="H48" s="2" t="s">
        <v>62</v>
      </c>
    </row>
    <row r="49" ht="12.75">
      <c r="H49" s="2"/>
    </row>
    <row r="50" spans="2:8" ht="12.75">
      <c r="B50" t="s">
        <v>30</v>
      </c>
      <c r="E50" s="12" t="s">
        <v>61</v>
      </c>
      <c r="F50" s="18">
        <v>0</v>
      </c>
      <c r="G50">
        <v>0</v>
      </c>
      <c r="H50" s="18">
        <v>0</v>
      </c>
    </row>
    <row r="51" ht="12.75">
      <c r="H51" s="2" t="s">
        <v>62</v>
      </c>
    </row>
    <row r="52" spans="1:8" ht="12.75">
      <c r="A52" t="s">
        <v>31</v>
      </c>
      <c r="B52" t="s">
        <v>132</v>
      </c>
      <c r="E52" s="4">
        <v>0</v>
      </c>
      <c r="F52" s="18">
        <v>0</v>
      </c>
      <c r="G52" s="4">
        <v>0</v>
      </c>
      <c r="H52" s="18">
        <v>0</v>
      </c>
    </row>
    <row r="53" spans="2:8" ht="12.75">
      <c r="B53" t="s">
        <v>133</v>
      </c>
      <c r="H53" s="2" t="s">
        <v>62</v>
      </c>
    </row>
  </sheetData>
  <printOptions/>
  <pageMargins left="0.6" right="0.6" top="1" bottom="1" header="0.5" footer="0.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4" max="4" width="13.5742187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ht="15.75">
      <c r="A1" s="52" t="s">
        <v>221</v>
      </c>
    </row>
    <row r="3" ht="12.75">
      <c r="A3" s="1" t="s">
        <v>0</v>
      </c>
    </row>
    <row r="5" ht="12.75">
      <c r="A5" t="s">
        <v>100</v>
      </c>
    </row>
    <row r="8" ht="12.75">
      <c r="A8" s="1" t="s">
        <v>1</v>
      </c>
    </row>
    <row r="9" spans="5:7" ht="12.75">
      <c r="E9" t="s">
        <v>32</v>
      </c>
      <c r="G9" s="3" t="s">
        <v>9</v>
      </c>
    </row>
    <row r="10" spans="5:8" ht="12.75">
      <c r="E10" s="2" t="s">
        <v>11</v>
      </c>
      <c r="F10" s="2" t="s">
        <v>2</v>
      </c>
      <c r="G10" s="2" t="s">
        <v>6</v>
      </c>
      <c r="H10" s="2" t="s">
        <v>2</v>
      </c>
    </row>
    <row r="11" spans="5:8" ht="12.75">
      <c r="E11" s="2" t="s">
        <v>7</v>
      </c>
      <c r="F11" s="2" t="s">
        <v>3</v>
      </c>
      <c r="G11" s="2" t="s">
        <v>7</v>
      </c>
      <c r="H11" s="2" t="s">
        <v>3</v>
      </c>
    </row>
    <row r="12" spans="5:8" ht="12.75">
      <c r="E12" s="2" t="s">
        <v>10</v>
      </c>
      <c r="F12" s="2" t="s">
        <v>10</v>
      </c>
      <c r="G12" s="2" t="s">
        <v>8</v>
      </c>
      <c r="H12" s="2" t="s">
        <v>4</v>
      </c>
    </row>
    <row r="13" spans="5:8" ht="12.75">
      <c r="E13" s="2" t="s">
        <v>101</v>
      </c>
      <c r="F13" s="2" t="s">
        <v>102</v>
      </c>
      <c r="G13" s="2" t="s">
        <v>101</v>
      </c>
      <c r="H13" s="2" t="s">
        <v>102</v>
      </c>
    </row>
    <row r="14" spans="1:8" ht="12.75">
      <c r="A14" t="s">
        <v>62</v>
      </c>
      <c r="E14" s="2" t="s">
        <v>5</v>
      </c>
      <c r="F14" s="2" t="s">
        <v>5</v>
      </c>
      <c r="G14" s="2" t="s">
        <v>5</v>
      </c>
      <c r="H14" s="2" t="s">
        <v>5</v>
      </c>
    </row>
    <row r="15" spans="5:8" ht="12.75">
      <c r="E15" s="2"/>
      <c r="F15" s="2"/>
      <c r="G15" s="2"/>
      <c r="H15" s="2"/>
    </row>
    <row r="16" spans="1:8" ht="12.75">
      <c r="A16" s="6" t="s">
        <v>134</v>
      </c>
      <c r="B16" t="s">
        <v>135</v>
      </c>
      <c r="E16" s="9">
        <f>'Income Statement (Pg 1)'!E47</f>
        <v>-2537</v>
      </c>
      <c r="F16" s="4">
        <f>'Income Statement (Pg 1)'!F47</f>
        <v>2347</v>
      </c>
      <c r="G16" s="9">
        <f>'Income Statement (Pg 1)'!G47</f>
        <v>-1262</v>
      </c>
      <c r="H16" s="4">
        <f>'Income Statement (Pg 1)'!H47</f>
        <v>7473</v>
      </c>
    </row>
    <row r="17" spans="2:8" ht="12.75">
      <c r="B17" t="s">
        <v>136</v>
      </c>
      <c r="H17" s="2" t="s">
        <v>62</v>
      </c>
    </row>
    <row r="18" ht="12.75">
      <c r="B18" t="s">
        <v>137</v>
      </c>
    </row>
    <row r="20" spans="1:8" ht="12.75">
      <c r="A20" t="s">
        <v>138</v>
      </c>
      <c r="B20" t="s">
        <v>36</v>
      </c>
      <c r="E20">
        <v>0</v>
      </c>
      <c r="F20">
        <v>0</v>
      </c>
      <c r="G20">
        <v>0</v>
      </c>
      <c r="H20">
        <v>0</v>
      </c>
    </row>
    <row r="21" spans="2:8" ht="12.75">
      <c r="B21" t="s">
        <v>35</v>
      </c>
      <c r="E21">
        <v>0</v>
      </c>
      <c r="F21">
        <v>0</v>
      </c>
      <c r="G21">
        <v>0</v>
      </c>
      <c r="H21">
        <v>0</v>
      </c>
    </row>
    <row r="22" spans="2:8" ht="12.75">
      <c r="B22" t="s">
        <v>33</v>
      </c>
      <c r="E22">
        <v>0</v>
      </c>
      <c r="F22">
        <v>0</v>
      </c>
      <c r="G22">
        <v>0</v>
      </c>
      <c r="H22">
        <v>0</v>
      </c>
    </row>
    <row r="23" spans="2:8" ht="12.75">
      <c r="B23" t="s">
        <v>34</v>
      </c>
      <c r="H23" s="2" t="s">
        <v>62</v>
      </c>
    </row>
    <row r="24" ht="12.75">
      <c r="H24" s="2" t="s">
        <v>62</v>
      </c>
    </row>
    <row r="25" spans="1:8" ht="12.75">
      <c r="A25" t="s">
        <v>139</v>
      </c>
      <c r="B25" t="s">
        <v>140</v>
      </c>
      <c r="E25" s="9">
        <f>E16</f>
        <v>-2537</v>
      </c>
      <c r="F25" s="4">
        <f>F16</f>
        <v>2347</v>
      </c>
      <c r="G25" s="9">
        <f>G16</f>
        <v>-1262</v>
      </c>
      <c r="H25" s="4">
        <f>H16</f>
        <v>7473</v>
      </c>
    </row>
    <row r="26" spans="2:8" ht="12.75">
      <c r="B26" t="s">
        <v>37</v>
      </c>
      <c r="H26" s="2" t="s">
        <v>62</v>
      </c>
    </row>
    <row r="27" ht="12.75">
      <c r="H27" s="2" t="s">
        <v>62</v>
      </c>
    </row>
    <row r="28" spans="1:8" ht="12.75">
      <c r="A28">
        <v>3</v>
      </c>
      <c r="B28" t="s">
        <v>141</v>
      </c>
      <c r="H28" s="2" t="s">
        <v>62</v>
      </c>
    </row>
    <row r="29" spans="2:8" ht="12.75">
      <c r="B29" t="s">
        <v>38</v>
      </c>
      <c r="H29" s="2" t="s">
        <v>62</v>
      </c>
    </row>
    <row r="30" spans="2:8" ht="12.75">
      <c r="B30" t="s">
        <v>39</v>
      </c>
      <c r="H30" s="2" t="s">
        <v>62</v>
      </c>
    </row>
    <row r="31" ht="12.75">
      <c r="H31" s="2" t="s">
        <v>62</v>
      </c>
    </row>
    <row r="32" spans="2:8" ht="12.75">
      <c r="B32" t="s">
        <v>182</v>
      </c>
      <c r="D32" s="25"/>
      <c r="E32" s="36">
        <f>E25*1000/64017667*100</f>
        <v>-3.9629685349202117</v>
      </c>
      <c r="F32" s="20">
        <v>3.7</v>
      </c>
      <c r="G32" s="36">
        <f>G25*1000/64017667*100</f>
        <v>-1.9713308202874684</v>
      </c>
      <c r="H32" s="20">
        <v>11.7</v>
      </c>
    </row>
    <row r="33" spans="2:8" ht="12.75">
      <c r="B33" t="s">
        <v>40</v>
      </c>
      <c r="H33" s="2" t="s">
        <v>62</v>
      </c>
    </row>
    <row r="34" ht="12.75">
      <c r="H34" s="2" t="s">
        <v>62</v>
      </c>
    </row>
    <row r="35" ht="12.75">
      <c r="H35" s="2" t="s">
        <v>62</v>
      </c>
    </row>
    <row r="36" spans="2:8" ht="12.75">
      <c r="B36" t="s">
        <v>183</v>
      </c>
      <c r="E36" s="36">
        <f>(E25*1000)/66132530*100</f>
        <v>-3.8362361155697506</v>
      </c>
      <c r="F36" s="20">
        <v>3.5</v>
      </c>
      <c r="G36" s="36">
        <f>(G25*1000)/67536700*100</f>
        <v>-1.8686136574632755</v>
      </c>
      <c r="H36" s="20">
        <v>11.3</v>
      </c>
    </row>
    <row r="37" spans="2:8" ht="12.75">
      <c r="B37" t="s">
        <v>41</v>
      </c>
      <c r="H37" s="2" t="s">
        <v>62</v>
      </c>
    </row>
    <row r="38" ht="12.75">
      <c r="H38" s="2" t="s">
        <v>62</v>
      </c>
    </row>
    <row r="39" spans="5:8" ht="12.75">
      <c r="E39" s="2"/>
      <c r="F39" s="2"/>
      <c r="G39" s="2"/>
      <c r="H39" s="2"/>
    </row>
    <row r="40" spans="1:8" ht="12.75">
      <c r="A40">
        <v>4</v>
      </c>
      <c r="B40" t="s">
        <v>214</v>
      </c>
      <c r="E40" s="6" t="s">
        <v>216</v>
      </c>
      <c r="F40" s="6" t="s">
        <v>216</v>
      </c>
      <c r="G40" s="6" t="s">
        <v>216</v>
      </c>
      <c r="H40" s="6" t="s">
        <v>216</v>
      </c>
    </row>
    <row r="41" spans="2:8" ht="12.75">
      <c r="B41" t="s">
        <v>215</v>
      </c>
      <c r="E41" s="6" t="s">
        <v>216</v>
      </c>
      <c r="F41" s="6" t="s">
        <v>216</v>
      </c>
      <c r="G41" s="6" t="s">
        <v>216</v>
      </c>
      <c r="H41" s="6" t="s">
        <v>216</v>
      </c>
    </row>
    <row r="42" spans="5:8" ht="12.75">
      <c r="E42" s="2"/>
      <c r="F42" s="2"/>
      <c r="G42" s="2"/>
      <c r="H42" s="2"/>
    </row>
    <row r="43" spans="5:8" ht="12.75">
      <c r="E43" s="53" t="s">
        <v>218</v>
      </c>
      <c r="F43" s="53"/>
      <c r="G43" s="53" t="s">
        <v>219</v>
      </c>
      <c r="H43" s="53"/>
    </row>
    <row r="44" spans="1:8" ht="12.75">
      <c r="A44">
        <v>5</v>
      </c>
      <c r="B44" t="s">
        <v>217</v>
      </c>
      <c r="E44" s="53">
        <v>1.76</v>
      </c>
      <c r="F44" s="53"/>
      <c r="G44" s="53">
        <v>1.78</v>
      </c>
      <c r="H44" s="53"/>
    </row>
    <row r="46" spans="1:8" ht="12.75">
      <c r="A46" s="3"/>
      <c r="G46" s="2"/>
      <c r="H46" s="2"/>
    </row>
    <row r="47" spans="7:8" ht="12.75">
      <c r="G47" s="15"/>
      <c r="H47" s="14"/>
    </row>
    <row r="49" spans="1:8" ht="12.75">
      <c r="A49" s="3"/>
      <c r="G49" s="16"/>
      <c r="H49" s="16"/>
    </row>
    <row r="50" ht="12.75">
      <c r="G50" t="s">
        <v>62</v>
      </c>
    </row>
  </sheetData>
  <mergeCells count="4">
    <mergeCell ref="E43:F43"/>
    <mergeCell ref="G43:H43"/>
    <mergeCell ref="E44:F44"/>
    <mergeCell ref="G44:H44"/>
  </mergeCells>
  <printOptions/>
  <pageMargins left="0.6" right="0.6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7.8515625" style="0" customWidth="1"/>
    <col min="4" max="4" width="11.28125" style="0" customWidth="1"/>
    <col min="5" max="5" width="10.421875" style="0" customWidth="1"/>
    <col min="6" max="6" width="2.7109375" style="0" customWidth="1"/>
    <col min="7" max="7" width="12.8515625" style="0" customWidth="1"/>
    <col min="8" max="8" width="3.00390625" style="0" customWidth="1"/>
    <col min="9" max="9" width="9.8515625" style="0" bestFit="1" customWidth="1"/>
    <col min="10" max="10" width="24.28125" style="0" customWidth="1"/>
  </cols>
  <sheetData>
    <row r="1" ht="15.75">
      <c r="A1" s="52" t="s">
        <v>221</v>
      </c>
    </row>
    <row r="3" ht="12.75">
      <c r="A3" s="1" t="s">
        <v>42</v>
      </c>
    </row>
    <row r="5" spans="7:10" ht="12.75">
      <c r="G5" s="53" t="s">
        <v>43</v>
      </c>
      <c r="H5" s="53"/>
      <c r="I5" s="53"/>
      <c r="J5" s="2" t="s">
        <v>43</v>
      </c>
    </row>
    <row r="6" spans="7:10" ht="12.75">
      <c r="G6" s="53" t="s">
        <v>44</v>
      </c>
      <c r="H6" s="53"/>
      <c r="I6" s="53"/>
      <c r="J6" s="2" t="s">
        <v>45</v>
      </c>
    </row>
    <row r="7" spans="7:10" ht="12.75">
      <c r="G7" s="53" t="s">
        <v>6</v>
      </c>
      <c r="H7" s="53"/>
      <c r="I7" s="53"/>
      <c r="J7" s="2" t="s">
        <v>46</v>
      </c>
    </row>
    <row r="8" spans="7:10" ht="12.75">
      <c r="G8" s="53" t="s">
        <v>10</v>
      </c>
      <c r="H8" s="53"/>
      <c r="I8" s="53"/>
      <c r="J8" s="2" t="s">
        <v>47</v>
      </c>
    </row>
    <row r="9" spans="7:10" ht="12.75">
      <c r="G9" s="53" t="s">
        <v>101</v>
      </c>
      <c r="H9" s="53"/>
      <c r="I9" s="53"/>
      <c r="J9" s="2" t="s">
        <v>97</v>
      </c>
    </row>
    <row r="10" spans="7:10" ht="12.75">
      <c r="G10" s="53" t="s">
        <v>5</v>
      </c>
      <c r="H10" s="53"/>
      <c r="I10" s="53"/>
      <c r="J10" s="2" t="s">
        <v>5</v>
      </c>
    </row>
    <row r="11" spans="1:10" ht="12.75">
      <c r="A11">
        <v>1</v>
      </c>
      <c r="B11" t="s">
        <v>48</v>
      </c>
      <c r="I11" s="5">
        <v>62085</v>
      </c>
      <c r="J11" s="5">
        <v>60855</v>
      </c>
    </row>
    <row r="12" spans="1:10" ht="12.75">
      <c r="A12">
        <v>2</v>
      </c>
      <c r="B12" t="s">
        <v>66</v>
      </c>
      <c r="I12" s="5">
        <v>4712</v>
      </c>
      <c r="J12" s="5">
        <v>4523</v>
      </c>
    </row>
    <row r="13" spans="9:10" ht="12.75">
      <c r="I13" s="6"/>
      <c r="J13" s="6"/>
    </row>
    <row r="14" spans="1:10" ht="12.75">
      <c r="A14">
        <v>3</v>
      </c>
      <c r="B14" t="s">
        <v>49</v>
      </c>
      <c r="I14" s="6"/>
      <c r="J14" s="6"/>
    </row>
    <row r="15" spans="3:10" ht="12.75">
      <c r="C15" t="s">
        <v>147</v>
      </c>
      <c r="I15" s="5">
        <v>12318</v>
      </c>
      <c r="J15" s="5">
        <v>16676</v>
      </c>
    </row>
    <row r="16" spans="3:10" ht="12.75">
      <c r="C16" t="s">
        <v>148</v>
      </c>
      <c r="I16" s="5">
        <v>17221</v>
      </c>
      <c r="J16" s="5">
        <v>27025</v>
      </c>
    </row>
    <row r="17" spans="3:10" ht="12.75">
      <c r="C17" t="s">
        <v>149</v>
      </c>
      <c r="I17" s="5">
        <v>2108</v>
      </c>
      <c r="J17" s="5">
        <v>1234</v>
      </c>
    </row>
    <row r="18" spans="3:10" ht="12.75">
      <c r="C18" t="s">
        <v>59</v>
      </c>
      <c r="I18" s="5">
        <v>35024</v>
      </c>
      <c r="J18" s="5">
        <v>34929</v>
      </c>
    </row>
    <row r="19" spans="3:10" ht="12.75">
      <c r="C19" t="s">
        <v>58</v>
      </c>
      <c r="I19" s="5">
        <v>773</v>
      </c>
      <c r="J19" s="5">
        <v>1224</v>
      </c>
    </row>
    <row r="20" spans="9:10" ht="12.75">
      <c r="I20" s="10">
        <f>+SUM(I15:I19)</f>
        <v>67444</v>
      </c>
      <c r="J20" s="10">
        <f>+SUM(J15:J19)</f>
        <v>81088</v>
      </c>
    </row>
    <row r="22" spans="1:10" ht="12.75">
      <c r="A22">
        <v>4</v>
      </c>
      <c r="B22" t="s">
        <v>50</v>
      </c>
      <c r="I22" s="6"/>
      <c r="J22" s="6"/>
    </row>
    <row r="23" spans="3:10" ht="12.75">
      <c r="C23" t="s">
        <v>142</v>
      </c>
      <c r="I23" s="5">
        <v>6431</v>
      </c>
      <c r="J23" s="5">
        <v>12586</v>
      </c>
    </row>
    <row r="24" spans="3:10" ht="12.75">
      <c r="C24" t="s">
        <v>143</v>
      </c>
      <c r="I24" s="5">
        <f>3719+3461</f>
        <v>7180</v>
      </c>
      <c r="J24" s="5">
        <v>4756</v>
      </c>
    </row>
    <row r="25" spans="3:10" ht="12.75">
      <c r="C25" t="s">
        <v>144</v>
      </c>
      <c r="I25" s="5">
        <v>846</v>
      </c>
      <c r="J25" s="5">
        <v>1833</v>
      </c>
    </row>
    <row r="26" spans="3:10" ht="12.75">
      <c r="C26" t="s">
        <v>145</v>
      </c>
      <c r="I26" s="5">
        <v>819</v>
      </c>
      <c r="J26" s="5">
        <v>1086</v>
      </c>
    </row>
    <row r="27" spans="3:10" ht="12.75">
      <c r="C27" t="s">
        <v>146</v>
      </c>
      <c r="I27" s="5">
        <v>0</v>
      </c>
      <c r="J27" s="5">
        <v>6462</v>
      </c>
    </row>
    <row r="28" spans="9:10" ht="12.75">
      <c r="I28" s="10">
        <f>+SUM(I23:I27)</f>
        <v>15276</v>
      </c>
      <c r="J28" s="10">
        <f>+SUM(J23:J27)</f>
        <v>26723</v>
      </c>
    </row>
    <row r="30" spans="1:10" ht="12.75">
      <c r="A30">
        <v>5</v>
      </c>
      <c r="B30" t="s">
        <v>89</v>
      </c>
      <c r="I30" s="5">
        <f>+I20-I28</f>
        <v>52168</v>
      </c>
      <c r="J30" s="5">
        <f>+J20-J28</f>
        <v>54365</v>
      </c>
    </row>
    <row r="31" spans="9:10" ht="13.5" thickBot="1">
      <c r="I31" s="11">
        <f>+I11+I12+I30</f>
        <v>118965</v>
      </c>
      <c r="J31" s="11">
        <f>+J11+J12+J30</f>
        <v>119743</v>
      </c>
    </row>
    <row r="32" spans="9:10" ht="13.5" thickTop="1">
      <c r="I32" s="6"/>
      <c r="J32" s="6"/>
    </row>
    <row r="33" spans="1:10" ht="12.75">
      <c r="A33">
        <v>6</v>
      </c>
      <c r="B33" t="s">
        <v>51</v>
      </c>
      <c r="I33" s="6"/>
      <c r="J33" s="6"/>
    </row>
    <row r="34" spans="2:10" ht="12.75">
      <c r="B34" t="s">
        <v>52</v>
      </c>
      <c r="I34" s="5">
        <v>64980</v>
      </c>
      <c r="J34" s="5">
        <v>64616</v>
      </c>
    </row>
    <row r="35" spans="2:10" ht="12.75">
      <c r="B35" t="s">
        <v>53</v>
      </c>
      <c r="I35" s="6"/>
      <c r="J35" s="6"/>
    </row>
    <row r="36" spans="3:10" ht="12.75">
      <c r="C36" t="s">
        <v>150</v>
      </c>
      <c r="I36" s="5">
        <v>303</v>
      </c>
      <c r="J36" s="5">
        <v>87</v>
      </c>
    </row>
    <row r="37" spans="3:10" ht="12.75">
      <c r="C37" t="s">
        <v>151</v>
      </c>
      <c r="I37" s="5">
        <v>5727</v>
      </c>
      <c r="J37" s="5">
        <v>5727</v>
      </c>
    </row>
    <row r="38" spans="3:10" ht="12.75">
      <c r="C38" t="s">
        <v>152</v>
      </c>
      <c r="I38" s="6">
        <v>186</v>
      </c>
      <c r="J38" s="6">
        <v>281</v>
      </c>
    </row>
    <row r="39" spans="3:10" ht="12.75">
      <c r="C39" t="s">
        <v>54</v>
      </c>
      <c r="I39" s="5">
        <v>42883</v>
      </c>
      <c r="J39" s="5">
        <v>44144</v>
      </c>
    </row>
    <row r="40" spans="9:10" ht="12.75">
      <c r="I40" s="10">
        <f>SUM(I34:I39)</f>
        <v>114079</v>
      </c>
      <c r="J40" s="10">
        <f>SUM(J34:J39)</f>
        <v>114855</v>
      </c>
    </row>
    <row r="41" spans="1:10" ht="12.75">
      <c r="A41">
        <v>7</v>
      </c>
      <c r="B41" t="s">
        <v>60</v>
      </c>
      <c r="I41" s="5">
        <v>4886</v>
      </c>
      <c r="J41" s="5">
        <v>4888</v>
      </c>
    </row>
    <row r="42" spans="9:10" ht="13.5" thickBot="1">
      <c r="I42" s="11">
        <f>I40+I41</f>
        <v>118965</v>
      </c>
      <c r="J42" s="11">
        <f>J40+J41</f>
        <v>119743</v>
      </c>
    </row>
    <row r="43" ht="13.5" thickTop="1"/>
    <row r="44" spans="1:10" ht="12.75">
      <c r="A44">
        <v>8</v>
      </c>
      <c r="B44" t="s">
        <v>220</v>
      </c>
      <c r="I44" s="37">
        <f>I40/I34</f>
        <v>1.7556017236072639</v>
      </c>
      <c r="J44" s="37">
        <f>J40/J34</f>
        <v>1.7775009285625851</v>
      </c>
    </row>
    <row r="45" ht="12.75">
      <c r="A45" s="3"/>
    </row>
    <row r="46" ht="12.75">
      <c r="A46" s="3"/>
    </row>
  </sheetData>
  <mergeCells count="6">
    <mergeCell ref="G9:I9"/>
    <mergeCell ref="G10:I10"/>
    <mergeCell ref="G5:I5"/>
    <mergeCell ref="G6:I6"/>
    <mergeCell ref="G7:I7"/>
    <mergeCell ref="G8:I8"/>
  </mergeCells>
  <printOptions/>
  <pageMargins left="0.7" right="0.7" top="0.9" bottom="0.7" header="0.5" footer="0.5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9"/>
  <sheetViews>
    <sheetView workbookViewId="0" topLeftCell="A106">
      <selection activeCell="C118" sqref="C118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7.8515625" style="0" customWidth="1"/>
    <col min="4" max="4" width="11.28125" style="0" customWidth="1"/>
    <col min="5" max="5" width="10.421875" style="0" customWidth="1"/>
    <col min="6" max="6" width="2.7109375" style="0" customWidth="1"/>
    <col min="7" max="7" width="12.8515625" style="0" customWidth="1"/>
    <col min="8" max="8" width="3.00390625" style="0" customWidth="1"/>
    <col min="9" max="9" width="9.8515625" style="0" bestFit="1" customWidth="1"/>
    <col min="10" max="10" width="24.28125" style="0" customWidth="1"/>
  </cols>
  <sheetData>
    <row r="1" ht="15.75">
      <c r="A1" s="52" t="s">
        <v>221</v>
      </c>
    </row>
    <row r="2" ht="12.75">
      <c r="A2" s="1" t="s">
        <v>103</v>
      </c>
    </row>
    <row r="5" spans="1:10" ht="12.75">
      <c r="A5" s="32">
        <v>1</v>
      </c>
      <c r="B5" s="1" t="s">
        <v>73</v>
      </c>
      <c r="C5" s="1"/>
      <c r="D5" s="1"/>
      <c r="E5" s="1"/>
      <c r="F5" s="1"/>
      <c r="G5" s="1"/>
      <c r="H5" s="1"/>
      <c r="I5" s="1"/>
      <c r="J5" s="1"/>
    </row>
    <row r="7" spans="1:2" ht="12.75">
      <c r="A7" s="3"/>
      <c r="B7" t="s">
        <v>90</v>
      </c>
    </row>
    <row r="8" spans="1:2" ht="12.75">
      <c r="A8" s="3"/>
      <c r="B8" t="s">
        <v>158</v>
      </c>
    </row>
    <row r="9" spans="1:2" ht="12.75">
      <c r="A9" s="3"/>
      <c r="B9" t="s">
        <v>186</v>
      </c>
    </row>
    <row r="10" spans="1:2" ht="12.75">
      <c r="A10" s="3"/>
      <c r="B10" t="s">
        <v>159</v>
      </c>
    </row>
    <row r="11" ht="12.75">
      <c r="A11" s="3"/>
    </row>
    <row r="12" spans="1:2" ht="12.75">
      <c r="A12" s="32">
        <v>2</v>
      </c>
      <c r="B12" s="1" t="s">
        <v>74</v>
      </c>
    </row>
    <row r="13" ht="12.75">
      <c r="A13" s="3"/>
    </row>
    <row r="14" spans="1:2" ht="12.75">
      <c r="A14" s="3"/>
      <c r="B14" t="s">
        <v>160</v>
      </c>
    </row>
    <row r="15" ht="12.75">
      <c r="A15" s="3"/>
    </row>
    <row r="16" spans="1:2" ht="12.75">
      <c r="A16" s="32">
        <v>3</v>
      </c>
      <c r="B16" s="1" t="s">
        <v>75</v>
      </c>
    </row>
    <row r="17" ht="12.75">
      <c r="A17" s="3"/>
    </row>
    <row r="18" spans="1:2" ht="12.75">
      <c r="A18" s="3"/>
      <c r="B18" t="s">
        <v>99</v>
      </c>
    </row>
    <row r="19" ht="12.75">
      <c r="A19" s="3"/>
    </row>
    <row r="20" spans="1:2" ht="12.75">
      <c r="A20" s="32">
        <v>4</v>
      </c>
      <c r="B20" s="1" t="s">
        <v>28</v>
      </c>
    </row>
    <row r="21" ht="12.75">
      <c r="A21" s="32"/>
    </row>
    <row r="22" spans="1:9" ht="12.75">
      <c r="A22" s="32"/>
      <c r="B22" s="1"/>
      <c r="E22" s="2" t="s">
        <v>87</v>
      </c>
      <c r="F22" s="2"/>
      <c r="G22" s="2" t="s">
        <v>161</v>
      </c>
      <c r="H22" s="2"/>
      <c r="I22" s="7"/>
    </row>
    <row r="23" spans="1:9" ht="12.75">
      <c r="A23" s="32"/>
      <c r="E23" s="2" t="s">
        <v>88</v>
      </c>
      <c r="F23" s="2"/>
      <c r="G23" s="2" t="s">
        <v>162</v>
      </c>
      <c r="H23" s="2"/>
      <c r="I23" s="7"/>
    </row>
    <row r="24" spans="1:9" ht="12.75">
      <c r="A24" s="32"/>
      <c r="E24" s="2"/>
      <c r="F24" s="2"/>
      <c r="G24" s="2"/>
      <c r="H24" s="2"/>
      <c r="I24" s="7"/>
    </row>
    <row r="25" spans="1:9" ht="12.75">
      <c r="A25" s="32"/>
      <c r="E25" s="2" t="s">
        <v>104</v>
      </c>
      <c r="F25" s="2"/>
      <c r="G25" s="2" t="s">
        <v>104</v>
      </c>
      <c r="H25" s="2"/>
      <c r="I25" s="7"/>
    </row>
    <row r="26" spans="1:9" ht="12.75">
      <c r="A26" s="32"/>
      <c r="E26" s="2" t="s">
        <v>72</v>
      </c>
      <c r="F26" s="2"/>
      <c r="G26" s="2" t="s">
        <v>72</v>
      </c>
      <c r="H26" s="2"/>
      <c r="I26" s="7"/>
    </row>
    <row r="27" spans="1:9" ht="12.75">
      <c r="A27" s="32"/>
      <c r="E27" s="3"/>
      <c r="F27" s="38"/>
      <c r="G27" s="39"/>
      <c r="H27" s="39"/>
      <c r="I27" s="21"/>
    </row>
    <row r="28" spans="1:9" ht="12.75">
      <c r="A28" s="32"/>
      <c r="D28" t="s">
        <v>86</v>
      </c>
      <c r="E28" s="40">
        <v>0</v>
      </c>
      <c r="F28" s="2"/>
      <c r="G28" s="41">
        <f>341</f>
        <v>341</v>
      </c>
      <c r="H28" s="42"/>
      <c r="I28" s="22"/>
    </row>
    <row r="29" spans="1:9" ht="12.75">
      <c r="A29" s="32"/>
      <c r="D29" t="s">
        <v>71</v>
      </c>
      <c r="E29" s="40">
        <v>0</v>
      </c>
      <c r="F29" s="41"/>
      <c r="G29" s="41">
        <f>9</f>
        <v>9</v>
      </c>
      <c r="H29" s="42"/>
      <c r="I29" s="22"/>
    </row>
    <row r="30" spans="1:9" ht="13.5" thickBot="1">
      <c r="A30" s="32"/>
      <c r="E30" s="43">
        <f>SUM(E28:E29)</f>
        <v>0</v>
      </c>
      <c r="F30" s="7"/>
      <c r="G30" s="44">
        <f>SUM(G28:G29)</f>
        <v>350</v>
      </c>
      <c r="H30" s="45"/>
      <c r="I30" s="22"/>
    </row>
    <row r="31" spans="1:6" ht="13.5" thickTop="1">
      <c r="A31" s="32"/>
      <c r="E31" s="46"/>
      <c r="F31" s="46"/>
    </row>
    <row r="32" spans="1:6" ht="12.75">
      <c r="A32" s="32"/>
      <c r="E32" s="46"/>
      <c r="F32" s="46"/>
    </row>
    <row r="33" spans="1:6" ht="12.75">
      <c r="A33" s="32"/>
      <c r="E33" s="46"/>
      <c r="F33" s="46"/>
    </row>
    <row r="34" spans="1:2" ht="12.75">
      <c r="A34" s="32">
        <v>5</v>
      </c>
      <c r="B34" s="1" t="s">
        <v>105</v>
      </c>
    </row>
    <row r="36" spans="1:2" ht="12.75">
      <c r="A36" s="3"/>
      <c r="B36" t="s">
        <v>200</v>
      </c>
    </row>
    <row r="37" spans="1:2" ht="12.75">
      <c r="A37" s="3"/>
      <c r="B37" t="s">
        <v>201</v>
      </c>
    </row>
    <row r="38" ht="12.75">
      <c r="A38" s="3"/>
    </row>
    <row r="39" spans="1:2" ht="12.75">
      <c r="A39" s="32">
        <v>6</v>
      </c>
      <c r="B39" s="1" t="s">
        <v>76</v>
      </c>
    </row>
    <row r="41" ht="12.75">
      <c r="B41" t="s">
        <v>164</v>
      </c>
    </row>
    <row r="43" spans="2:10" ht="12.75">
      <c r="B43" s="23"/>
      <c r="C43" s="7"/>
      <c r="E43" s="2" t="s">
        <v>87</v>
      </c>
      <c r="F43" s="2"/>
      <c r="G43" s="2" t="s">
        <v>163</v>
      </c>
      <c r="H43" s="7"/>
      <c r="I43" s="7"/>
      <c r="J43" s="7"/>
    </row>
    <row r="44" spans="2:10" ht="12.75">
      <c r="B44" s="8"/>
      <c r="C44" s="7"/>
      <c r="E44" s="2" t="s">
        <v>88</v>
      </c>
      <c r="F44" s="2"/>
      <c r="G44" s="2" t="s">
        <v>162</v>
      </c>
      <c r="H44" s="7"/>
      <c r="I44" s="7"/>
      <c r="J44" s="7"/>
    </row>
    <row r="45" spans="2:10" ht="12.75">
      <c r="B45" s="8"/>
      <c r="C45" s="7"/>
      <c r="E45" s="2"/>
      <c r="F45" s="2"/>
      <c r="G45" s="2"/>
      <c r="H45" s="7"/>
      <c r="I45" s="7"/>
      <c r="J45" s="7"/>
    </row>
    <row r="46" spans="2:10" ht="12.75">
      <c r="B46" s="8"/>
      <c r="C46" s="8"/>
      <c r="E46" s="2" t="s">
        <v>104</v>
      </c>
      <c r="F46" s="2"/>
      <c r="G46" s="2" t="s">
        <v>104</v>
      </c>
      <c r="H46" s="46"/>
      <c r="I46" s="17"/>
      <c r="J46" s="17"/>
    </row>
    <row r="47" spans="2:10" ht="12.75">
      <c r="B47" s="8"/>
      <c r="C47" s="8"/>
      <c r="E47" s="2" t="s">
        <v>72</v>
      </c>
      <c r="F47" s="2"/>
      <c r="G47" s="2" t="s">
        <v>72</v>
      </c>
      <c r="H47" s="8"/>
      <c r="I47" s="8"/>
      <c r="J47" s="8"/>
    </row>
    <row r="48" spans="2:10" ht="12.75">
      <c r="B48" s="8"/>
      <c r="C48" s="8"/>
      <c r="E48" s="3"/>
      <c r="F48" s="3"/>
      <c r="G48" s="39"/>
      <c r="H48" s="8"/>
      <c r="I48" s="8"/>
      <c r="J48" s="8"/>
    </row>
    <row r="49" spans="2:10" ht="12.75">
      <c r="B49" s="8"/>
      <c r="C49" s="8" t="s">
        <v>93</v>
      </c>
      <c r="E49" s="6">
        <v>0</v>
      </c>
      <c r="F49" s="2"/>
      <c r="G49" s="41">
        <v>189</v>
      </c>
      <c r="H49" s="8"/>
      <c r="I49" s="8"/>
      <c r="J49" s="8"/>
    </row>
    <row r="50" spans="2:10" ht="12.75">
      <c r="B50" s="8"/>
      <c r="C50" s="8" t="s">
        <v>94</v>
      </c>
      <c r="E50" s="6">
        <v>0</v>
      </c>
      <c r="F50" s="2"/>
      <c r="G50" s="6">
        <v>0</v>
      </c>
      <c r="H50" s="8"/>
      <c r="I50" s="8"/>
      <c r="J50" s="8"/>
    </row>
    <row r="51" spans="2:10" ht="12.75">
      <c r="B51" s="8"/>
      <c r="C51" s="8" t="s">
        <v>95</v>
      </c>
      <c r="E51" s="6">
        <v>0</v>
      </c>
      <c r="F51" s="41"/>
      <c r="G51" s="6">
        <v>0</v>
      </c>
      <c r="H51" s="8"/>
      <c r="I51" s="8"/>
      <c r="J51" s="8"/>
    </row>
    <row r="52" spans="2:10" ht="12.75">
      <c r="B52" s="21"/>
      <c r="C52" s="8"/>
      <c r="E52" s="22"/>
      <c r="F52" s="7"/>
      <c r="G52" s="45"/>
      <c r="H52" s="8"/>
      <c r="I52" s="7"/>
      <c r="J52" s="8"/>
    </row>
    <row r="53" spans="2:10" ht="12.75">
      <c r="B53" s="21" t="s">
        <v>165</v>
      </c>
      <c r="C53" s="8"/>
      <c r="E53" s="22"/>
      <c r="F53" s="7"/>
      <c r="G53" s="45"/>
      <c r="H53" s="8"/>
      <c r="I53" s="7"/>
      <c r="J53" s="8"/>
    </row>
    <row r="54" spans="2:10" ht="12.75">
      <c r="B54" s="21"/>
      <c r="C54" s="8"/>
      <c r="E54" s="22"/>
      <c r="F54" s="7"/>
      <c r="G54" s="45"/>
      <c r="H54" s="8"/>
      <c r="I54" s="7"/>
      <c r="J54" s="8"/>
    </row>
    <row r="55" spans="5:10" ht="12.75">
      <c r="E55" s="22"/>
      <c r="F55" s="7"/>
      <c r="G55" s="2" t="s">
        <v>72</v>
      </c>
      <c r="H55" s="8"/>
      <c r="I55" s="7"/>
      <c r="J55" s="8"/>
    </row>
    <row r="56" spans="2:10" ht="12.75">
      <c r="B56" s="21"/>
      <c r="C56" s="8" t="s">
        <v>96</v>
      </c>
      <c r="D56" s="7"/>
      <c r="E56" s="8"/>
      <c r="F56" s="8"/>
      <c r="G56" s="46">
        <v>4712</v>
      </c>
      <c r="H56" s="8"/>
      <c r="I56" s="7"/>
      <c r="J56" s="8"/>
    </row>
    <row r="57" spans="3:7" ht="12.75">
      <c r="C57" s="8" t="s">
        <v>108</v>
      </c>
      <c r="G57" s="46">
        <v>4712</v>
      </c>
    </row>
    <row r="58" spans="3:7" ht="12.75">
      <c r="C58" s="8" t="s">
        <v>109</v>
      </c>
      <c r="G58" s="47">
        <v>2812</v>
      </c>
    </row>
    <row r="59" ht="15.75">
      <c r="A59" s="52" t="s">
        <v>221</v>
      </c>
    </row>
    <row r="60" ht="12.75">
      <c r="A60" s="1" t="s">
        <v>103</v>
      </c>
    </row>
    <row r="62" spans="1:9" ht="12.75">
      <c r="A62" s="32">
        <v>7</v>
      </c>
      <c r="B62" s="19" t="s">
        <v>77</v>
      </c>
      <c r="C62" s="8"/>
      <c r="D62" s="8"/>
      <c r="E62" s="8"/>
      <c r="F62" s="8"/>
      <c r="G62" s="8"/>
      <c r="H62" s="8"/>
      <c r="I62" s="8"/>
    </row>
    <row r="63" ht="12.75">
      <c r="A63" s="33"/>
    </row>
    <row r="64" spans="1:2" ht="12.75">
      <c r="A64" s="32"/>
      <c r="B64" t="s">
        <v>166</v>
      </c>
    </row>
    <row r="65" ht="12.75">
      <c r="A65" s="33"/>
    </row>
    <row r="66" spans="1:2" ht="12.75">
      <c r="A66" s="32">
        <v>8</v>
      </c>
      <c r="B66" s="1" t="s">
        <v>98</v>
      </c>
    </row>
    <row r="67" ht="12.75">
      <c r="A67" s="33"/>
    </row>
    <row r="68" spans="1:10" ht="12.75">
      <c r="A68" s="33"/>
      <c r="B68" t="s">
        <v>167</v>
      </c>
      <c r="C68" s="3" t="s">
        <v>169</v>
      </c>
      <c r="D68" s="3"/>
      <c r="E68" s="3"/>
      <c r="F68" s="3"/>
      <c r="G68" s="3"/>
      <c r="H68" s="3"/>
      <c r="I68" s="3"/>
      <c r="J68" s="3"/>
    </row>
    <row r="69" spans="1:10" ht="12.75">
      <c r="A69" s="33"/>
      <c r="C69" s="3" t="s">
        <v>155</v>
      </c>
      <c r="D69" s="3"/>
      <c r="E69" s="3"/>
      <c r="F69" s="3"/>
      <c r="G69" s="3"/>
      <c r="H69" s="3"/>
      <c r="I69" s="3"/>
      <c r="J69" s="3"/>
    </row>
    <row r="70" spans="1:10" ht="12.75">
      <c r="A70" s="33"/>
      <c r="C70" s="3" t="s">
        <v>187</v>
      </c>
      <c r="D70" s="3"/>
      <c r="E70" s="3"/>
      <c r="F70" s="3"/>
      <c r="G70" s="3"/>
      <c r="H70" s="3"/>
      <c r="I70" s="3"/>
      <c r="J70" s="3"/>
    </row>
    <row r="71" spans="1:10" ht="12.75">
      <c r="A71" s="33"/>
      <c r="C71" s="3" t="s">
        <v>110</v>
      </c>
      <c r="D71" s="3"/>
      <c r="E71" s="3"/>
      <c r="F71" s="3"/>
      <c r="G71" s="3"/>
      <c r="H71" s="3"/>
      <c r="I71" s="3"/>
      <c r="J71" s="3"/>
    </row>
    <row r="72" spans="1:10" ht="12.75">
      <c r="A72" s="33"/>
      <c r="C72" s="3"/>
      <c r="D72" s="3"/>
      <c r="E72" s="3"/>
      <c r="F72" s="3"/>
      <c r="G72" s="3"/>
      <c r="H72" s="3"/>
      <c r="I72" s="3"/>
      <c r="J72" s="3"/>
    </row>
    <row r="73" spans="1:10" ht="12.75">
      <c r="A73" s="34"/>
      <c r="C73" s="3" t="s">
        <v>209</v>
      </c>
      <c r="D73" s="3"/>
      <c r="E73" s="3"/>
      <c r="F73" s="3"/>
      <c r="G73" s="3"/>
      <c r="H73" s="3"/>
      <c r="I73" s="3"/>
      <c r="J73" s="3"/>
    </row>
    <row r="74" spans="1:10" ht="12.75">
      <c r="A74" s="34"/>
      <c r="C74" s="3" t="s">
        <v>210</v>
      </c>
      <c r="D74" s="3"/>
      <c r="E74" s="3"/>
      <c r="F74" s="3"/>
      <c r="G74" s="3"/>
      <c r="H74" s="3"/>
      <c r="I74" s="3"/>
      <c r="J74" s="3"/>
    </row>
    <row r="75" spans="1:10" ht="12.75">
      <c r="A75" s="34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4"/>
      <c r="B76" s="3" t="s">
        <v>168</v>
      </c>
      <c r="C76" s="3" t="s">
        <v>111</v>
      </c>
      <c r="D76" s="3"/>
      <c r="E76" s="3"/>
      <c r="F76" s="3"/>
      <c r="G76" s="3"/>
      <c r="H76" s="3"/>
      <c r="I76" s="3"/>
      <c r="J76" s="3"/>
    </row>
    <row r="77" spans="1:10" ht="12.75">
      <c r="A77" s="34"/>
      <c r="B77" s="3"/>
      <c r="C77" s="3" t="s">
        <v>156</v>
      </c>
      <c r="D77" s="3"/>
      <c r="E77" s="3"/>
      <c r="F77" s="3"/>
      <c r="G77" s="3"/>
      <c r="H77" s="3"/>
      <c r="I77" s="3"/>
      <c r="J77" s="3"/>
    </row>
    <row r="78" spans="1:10" ht="12.75">
      <c r="A78" s="34"/>
      <c r="B78" s="3"/>
      <c r="C78" s="3" t="s">
        <v>170</v>
      </c>
      <c r="D78" s="3"/>
      <c r="E78" s="3"/>
      <c r="F78" s="3"/>
      <c r="G78" s="3"/>
      <c r="H78" s="3"/>
      <c r="I78" s="3"/>
      <c r="J78" s="3"/>
    </row>
    <row r="79" spans="1:10" ht="12.75">
      <c r="A79" s="34"/>
      <c r="B79" s="3"/>
      <c r="C79" s="3" t="s">
        <v>171</v>
      </c>
      <c r="D79" s="3"/>
      <c r="E79" s="3"/>
      <c r="F79" s="3"/>
      <c r="G79" s="3"/>
      <c r="H79" s="3"/>
      <c r="I79" s="3"/>
      <c r="J79" s="3"/>
    </row>
    <row r="80" spans="1:10" ht="12.75">
      <c r="A80" s="34"/>
      <c r="B80" s="3"/>
      <c r="D80" s="3"/>
      <c r="E80" s="3"/>
      <c r="F80" s="3"/>
      <c r="G80" s="3"/>
      <c r="H80" s="3"/>
      <c r="I80" s="3"/>
      <c r="J80" s="3"/>
    </row>
    <row r="81" spans="1:10" ht="12.75">
      <c r="A81" s="34"/>
      <c r="B81" s="3"/>
      <c r="C81" s="3" t="s">
        <v>189</v>
      </c>
      <c r="D81" s="3"/>
      <c r="E81" s="3"/>
      <c r="F81" s="3"/>
      <c r="G81" s="3"/>
      <c r="H81" s="3"/>
      <c r="I81" s="3"/>
      <c r="J81" s="3"/>
    </row>
    <row r="82" spans="1:10" ht="12.75">
      <c r="A82" s="34"/>
      <c r="B82" s="3"/>
      <c r="C82" s="3" t="s">
        <v>190</v>
      </c>
      <c r="D82" s="3"/>
      <c r="E82" s="3"/>
      <c r="F82" s="3"/>
      <c r="G82" s="3"/>
      <c r="H82" s="3"/>
      <c r="I82" s="3"/>
      <c r="J82" s="3"/>
    </row>
    <row r="83" spans="1:10" ht="12.75">
      <c r="A83" s="34"/>
      <c r="B83" s="3"/>
      <c r="C83" s="3" t="s">
        <v>191</v>
      </c>
      <c r="D83" s="3"/>
      <c r="E83" s="3"/>
      <c r="F83" s="3"/>
      <c r="G83" s="3"/>
      <c r="H83" s="3"/>
      <c r="I83" s="3"/>
      <c r="J83" s="3"/>
    </row>
    <row r="84" ht="12.75">
      <c r="A84" s="32"/>
    </row>
    <row r="85" spans="1:2" ht="12.75">
      <c r="A85" s="32">
        <v>9</v>
      </c>
      <c r="B85" s="1" t="s">
        <v>188</v>
      </c>
    </row>
    <row r="86" ht="12.75">
      <c r="A86" s="33"/>
    </row>
    <row r="87" spans="1:2" ht="12.75">
      <c r="A87" s="32"/>
      <c r="B87" t="s">
        <v>175</v>
      </c>
    </row>
    <row r="88" spans="1:2" ht="12.75">
      <c r="A88" s="32"/>
      <c r="B88" t="s">
        <v>176</v>
      </c>
    </row>
    <row r="89" ht="12.75">
      <c r="A89" s="32"/>
    </row>
    <row r="90" spans="1:2" ht="12.75">
      <c r="A90" s="32"/>
      <c r="B90" t="s">
        <v>172</v>
      </c>
    </row>
    <row r="91" spans="1:2" ht="12.75">
      <c r="A91" s="32"/>
      <c r="B91" t="s">
        <v>173</v>
      </c>
    </row>
    <row r="92" spans="1:2" ht="12.75">
      <c r="A92" s="32"/>
      <c r="B92" t="s">
        <v>174</v>
      </c>
    </row>
    <row r="93" ht="12.75">
      <c r="A93" s="32"/>
    </row>
    <row r="94" spans="1:2" ht="12.75">
      <c r="A94" s="32">
        <v>10</v>
      </c>
      <c r="B94" s="1" t="s">
        <v>78</v>
      </c>
    </row>
    <row r="95" ht="12.75">
      <c r="A95" s="33"/>
    </row>
    <row r="96" spans="1:2" ht="12.75">
      <c r="A96" s="32"/>
      <c r="B96" t="s">
        <v>56</v>
      </c>
    </row>
    <row r="97" ht="12.75">
      <c r="A97" s="32"/>
    </row>
    <row r="98" spans="1:9" ht="12.75">
      <c r="A98" s="33"/>
      <c r="B98" s="8"/>
      <c r="C98" s="8"/>
      <c r="D98" s="8"/>
      <c r="E98" s="8"/>
      <c r="F98" s="8"/>
      <c r="G98" s="24" t="s">
        <v>104</v>
      </c>
      <c r="H98" s="8"/>
      <c r="I98" s="24" t="s">
        <v>104</v>
      </c>
    </row>
    <row r="99" spans="1:9" ht="12.75">
      <c r="A99" s="33"/>
      <c r="B99" s="8"/>
      <c r="C99" s="8"/>
      <c r="D99" s="8"/>
      <c r="E99" s="8"/>
      <c r="F99" s="8"/>
      <c r="G99" s="7" t="s">
        <v>55</v>
      </c>
      <c r="H99" s="8"/>
      <c r="I99" s="7" t="s">
        <v>194</v>
      </c>
    </row>
    <row r="100" spans="1:9" ht="12.75">
      <c r="A100" s="33"/>
      <c r="B100" s="8"/>
      <c r="C100" s="8"/>
      <c r="D100" s="8"/>
      <c r="E100" s="8"/>
      <c r="F100" s="8"/>
      <c r="G100" s="7"/>
      <c r="H100" s="8"/>
      <c r="I100" s="7"/>
    </row>
    <row r="101" spans="1:9" ht="12.75">
      <c r="A101" s="33"/>
      <c r="B101" s="8" t="s">
        <v>112</v>
      </c>
      <c r="C101" s="8"/>
      <c r="D101" s="8"/>
      <c r="E101" s="8"/>
      <c r="F101" s="8"/>
      <c r="G101" s="7"/>
      <c r="H101" s="8"/>
      <c r="I101" s="35"/>
    </row>
    <row r="102" spans="1:9" ht="12.75">
      <c r="A102" s="33"/>
      <c r="B102" s="28" t="s">
        <v>113</v>
      </c>
      <c r="C102" s="29"/>
      <c r="D102" s="29"/>
      <c r="E102" s="29"/>
      <c r="F102" s="30"/>
      <c r="G102" s="48">
        <v>625</v>
      </c>
      <c r="H102" s="29"/>
      <c r="I102" s="49" t="s">
        <v>193</v>
      </c>
    </row>
    <row r="103" spans="1:9" ht="12.75">
      <c r="A103" s="33"/>
      <c r="B103" s="26" t="s">
        <v>114</v>
      </c>
      <c r="C103" s="27"/>
      <c r="D103" s="27"/>
      <c r="E103" s="27"/>
      <c r="F103" s="31"/>
      <c r="G103" s="50">
        <v>221</v>
      </c>
      <c r="H103" s="27"/>
      <c r="I103" s="49" t="s">
        <v>192</v>
      </c>
    </row>
    <row r="104" ht="12.75">
      <c r="A104" s="33"/>
    </row>
    <row r="105" spans="1:2" ht="12.75">
      <c r="A105" s="32">
        <v>11</v>
      </c>
      <c r="B105" s="1" t="s">
        <v>79</v>
      </c>
    </row>
    <row r="106" ht="12.75">
      <c r="A106" s="33"/>
    </row>
    <row r="107" spans="1:2" ht="12.75">
      <c r="A107" s="32"/>
      <c r="B107" t="s">
        <v>177</v>
      </c>
    </row>
    <row r="108" ht="8.25" customHeight="1">
      <c r="A108" s="32"/>
    </row>
    <row r="109" spans="1:2" ht="12.75">
      <c r="A109" s="32">
        <v>12</v>
      </c>
      <c r="B109" s="1" t="s">
        <v>115</v>
      </c>
    </row>
    <row r="110" ht="8.25" customHeight="1">
      <c r="A110" s="32"/>
    </row>
    <row r="111" spans="1:2" ht="12.75">
      <c r="A111" s="32"/>
      <c r="B111" t="s">
        <v>57</v>
      </c>
    </row>
    <row r="112" ht="7.5" customHeight="1">
      <c r="A112" s="32"/>
    </row>
    <row r="113" spans="1:2" ht="12.75">
      <c r="A113" s="32">
        <v>13</v>
      </c>
      <c r="B113" s="1" t="s">
        <v>80</v>
      </c>
    </row>
    <row r="114" ht="12.75">
      <c r="A114" s="32"/>
    </row>
    <row r="115" spans="1:2" ht="12.75">
      <c r="A115" s="32"/>
      <c r="B115" t="s">
        <v>178</v>
      </c>
    </row>
    <row r="116" ht="15.75">
      <c r="A116" s="52" t="s">
        <v>221</v>
      </c>
    </row>
    <row r="117" ht="12.75">
      <c r="A117" s="1" t="s">
        <v>103</v>
      </c>
    </row>
    <row r="120" spans="1:2" ht="12.75">
      <c r="A120" s="3">
        <v>14</v>
      </c>
      <c r="B120" s="1" t="s">
        <v>68</v>
      </c>
    </row>
    <row r="121" ht="12.75">
      <c r="A121" s="3"/>
    </row>
    <row r="122" spans="1:2" ht="12.75">
      <c r="A122" s="3"/>
      <c r="B122" t="s">
        <v>67</v>
      </c>
    </row>
    <row r="123" ht="12.75">
      <c r="A123" s="3"/>
    </row>
    <row r="124" spans="1:10" ht="12.75">
      <c r="A124" s="3"/>
      <c r="D124" s="2" t="s">
        <v>12</v>
      </c>
      <c r="E124" s="2"/>
      <c r="F124" s="2"/>
      <c r="G124" s="2" t="s">
        <v>91</v>
      </c>
      <c r="J124" s="3" t="s">
        <v>92</v>
      </c>
    </row>
    <row r="125" spans="1:10" ht="12.75">
      <c r="A125" s="3"/>
      <c r="D125" s="2" t="s">
        <v>104</v>
      </c>
      <c r="E125" s="2"/>
      <c r="F125" s="2"/>
      <c r="G125" s="2" t="s">
        <v>104</v>
      </c>
      <c r="H125" s="2"/>
      <c r="I125" s="2"/>
      <c r="J125" s="2" t="s">
        <v>104</v>
      </c>
    </row>
    <row r="126" spans="1:10" ht="12.75">
      <c r="A126" s="3"/>
      <c r="D126" s="2" t="s">
        <v>5</v>
      </c>
      <c r="E126" s="2"/>
      <c r="F126" s="2"/>
      <c r="G126" s="2" t="s">
        <v>5</v>
      </c>
      <c r="H126" s="2"/>
      <c r="I126" s="2"/>
      <c r="J126" s="2" t="s">
        <v>5</v>
      </c>
    </row>
    <row r="127" spans="1:10" ht="12.75">
      <c r="A127" s="3"/>
      <c r="D127" s="2" t="s">
        <v>179</v>
      </c>
      <c r="E127" s="2"/>
      <c r="F127" s="2"/>
      <c r="G127" s="2" t="s">
        <v>179</v>
      </c>
      <c r="H127" s="2"/>
      <c r="I127" s="2"/>
      <c r="J127" s="2"/>
    </row>
    <row r="128" spans="1:9" ht="12.75">
      <c r="A128" s="3"/>
      <c r="D128" s="2"/>
      <c r="E128" s="2"/>
      <c r="F128" s="2"/>
      <c r="G128" s="2"/>
      <c r="H128" s="2"/>
      <c r="I128" s="2"/>
    </row>
    <row r="129" spans="1:10" ht="12.75">
      <c r="A129" s="3"/>
      <c r="B129" t="s">
        <v>63</v>
      </c>
      <c r="D129" s="41">
        <v>41141</v>
      </c>
      <c r="E129" s="47"/>
      <c r="F129" s="47"/>
      <c r="G129" s="41">
        <v>-2096</v>
      </c>
      <c r="H129" s="47"/>
      <c r="I129" s="47"/>
      <c r="J129" s="47">
        <v>107669</v>
      </c>
    </row>
    <row r="130" spans="1:10" ht="12.75">
      <c r="A130" s="3"/>
      <c r="B130" t="s">
        <v>64</v>
      </c>
      <c r="D130" s="41">
        <v>6290</v>
      </c>
      <c r="E130" s="47"/>
      <c r="F130" s="47"/>
      <c r="G130" s="41">
        <v>1184</v>
      </c>
      <c r="H130" s="47"/>
      <c r="I130" s="47"/>
      <c r="J130" s="47">
        <v>26573</v>
      </c>
    </row>
    <row r="131" spans="1:10" ht="13.5" thickBot="1">
      <c r="A131" s="3"/>
      <c r="D131" s="44">
        <f>+SUM(D129:D130)</f>
        <v>47431</v>
      </c>
      <c r="E131" s="46"/>
      <c r="F131" s="51"/>
      <c r="G131" s="44">
        <f>+SUM(G129:G130)</f>
        <v>-912</v>
      </c>
      <c r="H131" s="51"/>
      <c r="I131" s="46"/>
      <c r="J131" s="44">
        <f>+SUM(J129:J130)</f>
        <v>134242</v>
      </c>
    </row>
    <row r="132" ht="13.5" thickTop="1">
      <c r="A132" s="3"/>
    </row>
    <row r="133" spans="1:2" ht="12.75">
      <c r="A133" s="3"/>
      <c r="B133" t="s">
        <v>69</v>
      </c>
    </row>
    <row r="134" spans="1:2" ht="12.75">
      <c r="A134" s="3"/>
      <c r="B134" t="s">
        <v>70</v>
      </c>
    </row>
    <row r="135" ht="12.75">
      <c r="A135" s="3"/>
    </row>
    <row r="136" spans="1:2" ht="12.75">
      <c r="A136" s="32">
        <v>15</v>
      </c>
      <c r="B136" s="1" t="s">
        <v>81</v>
      </c>
    </row>
    <row r="137" spans="1:2" ht="12.75">
      <c r="A137" s="32"/>
      <c r="B137" s="1"/>
    </row>
    <row r="138" spans="1:2" ht="12.75">
      <c r="A138" s="32"/>
      <c r="B138" t="s">
        <v>180</v>
      </c>
    </row>
    <row r="139" spans="1:2" ht="12.75">
      <c r="A139" s="32"/>
      <c r="B139" t="s">
        <v>185</v>
      </c>
    </row>
    <row r="140" spans="1:2" ht="12.75">
      <c r="A140" s="32"/>
      <c r="B140" t="s">
        <v>202</v>
      </c>
    </row>
    <row r="141" spans="1:2" ht="12.75">
      <c r="A141" s="32"/>
      <c r="B141" t="s">
        <v>203</v>
      </c>
    </row>
    <row r="142" ht="12.75">
      <c r="A142" s="32"/>
    </row>
    <row r="143" spans="1:2" ht="12.75">
      <c r="A143" s="32">
        <v>16</v>
      </c>
      <c r="B143" s="1" t="s">
        <v>82</v>
      </c>
    </row>
    <row r="144" ht="12.75">
      <c r="A144" s="32"/>
    </row>
    <row r="145" spans="1:2" ht="12.75">
      <c r="A145" s="32"/>
      <c r="B145" t="s">
        <v>184</v>
      </c>
    </row>
    <row r="146" spans="1:2" ht="12.75">
      <c r="A146" s="32"/>
      <c r="B146" t="s">
        <v>204</v>
      </c>
    </row>
    <row r="147" spans="1:2" ht="12.75">
      <c r="A147" s="32"/>
      <c r="B147" t="s">
        <v>212</v>
      </c>
    </row>
    <row r="148" spans="1:2" ht="12.75">
      <c r="A148" s="32"/>
      <c r="B148" t="s">
        <v>211</v>
      </c>
    </row>
    <row r="149" ht="12" customHeight="1">
      <c r="A149" s="32"/>
    </row>
    <row r="150" spans="1:2" ht="12.75">
      <c r="A150" s="32"/>
      <c r="B150" t="s">
        <v>205</v>
      </c>
    </row>
    <row r="151" spans="1:2" ht="12.75">
      <c r="A151" s="32"/>
      <c r="B151" t="s">
        <v>206</v>
      </c>
    </row>
    <row r="152" ht="12.75">
      <c r="A152" s="32"/>
    </row>
    <row r="153" spans="1:2" ht="12.75">
      <c r="A153" s="32"/>
      <c r="B153" t="s">
        <v>65</v>
      </c>
    </row>
    <row r="154" spans="1:2" ht="12.75">
      <c r="A154" s="32"/>
      <c r="B154" t="s">
        <v>157</v>
      </c>
    </row>
    <row r="155" spans="1:2" ht="12.75">
      <c r="A155" s="32"/>
      <c r="B155" t="s">
        <v>207</v>
      </c>
    </row>
    <row r="156" spans="1:2" ht="12.75">
      <c r="A156" s="32"/>
      <c r="B156" t="s">
        <v>208</v>
      </c>
    </row>
    <row r="157" ht="12.75">
      <c r="A157" s="32"/>
    </row>
    <row r="158" spans="1:2" ht="12.75">
      <c r="A158" s="32">
        <v>17</v>
      </c>
      <c r="B158" s="1" t="s">
        <v>116</v>
      </c>
    </row>
    <row r="159" ht="12.75">
      <c r="A159" s="32"/>
    </row>
    <row r="160" spans="1:2" ht="12.75">
      <c r="A160" s="32"/>
      <c r="B160" t="s">
        <v>153</v>
      </c>
    </row>
    <row r="161" spans="1:2" ht="12.75">
      <c r="A161" s="32"/>
      <c r="B161" t="s">
        <v>154</v>
      </c>
    </row>
    <row r="162" ht="12.75">
      <c r="A162" s="32"/>
    </row>
    <row r="163" spans="1:2" ht="12.75">
      <c r="A163" s="32">
        <v>18</v>
      </c>
      <c r="B163" s="1" t="s">
        <v>117</v>
      </c>
    </row>
    <row r="164" ht="12.75">
      <c r="A164" s="32"/>
    </row>
    <row r="165" spans="1:2" ht="12.75">
      <c r="A165" s="32"/>
      <c r="B165" t="s">
        <v>195</v>
      </c>
    </row>
    <row r="166" spans="1:2" ht="12.75">
      <c r="A166" s="32"/>
      <c r="B166" t="s">
        <v>213</v>
      </c>
    </row>
    <row r="167" spans="1:2" ht="12.75">
      <c r="A167" s="32"/>
      <c r="B167" t="s">
        <v>196</v>
      </c>
    </row>
    <row r="168" ht="15.75">
      <c r="A168" s="52" t="s">
        <v>221</v>
      </c>
    </row>
    <row r="169" ht="12.75">
      <c r="A169" s="1" t="s">
        <v>103</v>
      </c>
    </row>
    <row r="170" ht="12.75">
      <c r="A170" s="32"/>
    </row>
    <row r="171" ht="12.75">
      <c r="A171" s="32"/>
    </row>
    <row r="172" spans="1:2" ht="12.75">
      <c r="A172" s="32">
        <v>19</v>
      </c>
      <c r="B172" s="1" t="s">
        <v>83</v>
      </c>
    </row>
    <row r="173" ht="12.75">
      <c r="A173" s="32"/>
    </row>
    <row r="174" spans="1:2" ht="12.75">
      <c r="A174" s="32"/>
      <c r="B174" t="s">
        <v>197</v>
      </c>
    </row>
    <row r="175" spans="1:2" ht="12.75">
      <c r="A175" s="32"/>
      <c r="B175" t="s">
        <v>198</v>
      </c>
    </row>
    <row r="176" spans="1:2" ht="12.75">
      <c r="A176" s="32"/>
      <c r="B176" t="s">
        <v>199</v>
      </c>
    </row>
    <row r="177" ht="12.75">
      <c r="A177" s="32"/>
    </row>
    <row r="178" spans="1:2" ht="12.75">
      <c r="A178" s="32">
        <v>20</v>
      </c>
      <c r="B178" s="1" t="s">
        <v>84</v>
      </c>
    </row>
    <row r="179" ht="12.75">
      <c r="A179" s="32"/>
    </row>
    <row r="180" spans="1:3" ht="12.75">
      <c r="A180" s="32"/>
      <c r="B180" t="s">
        <v>106</v>
      </c>
      <c r="C180" t="s">
        <v>118</v>
      </c>
    </row>
    <row r="181" ht="12.75">
      <c r="A181" s="32"/>
    </row>
    <row r="182" spans="1:3" ht="12.75">
      <c r="A182" s="32"/>
      <c r="B182" t="s">
        <v>107</v>
      </c>
      <c r="C182" t="s">
        <v>119</v>
      </c>
    </row>
    <row r="183" ht="12.75">
      <c r="A183" s="32"/>
    </row>
    <row r="184" spans="1:2" ht="12.75">
      <c r="A184" s="32">
        <v>21</v>
      </c>
      <c r="B184" s="1" t="s">
        <v>85</v>
      </c>
    </row>
    <row r="185" ht="12.75">
      <c r="A185" s="32"/>
    </row>
    <row r="186" spans="1:2" ht="12.75">
      <c r="A186" s="3"/>
      <c r="B186" t="s">
        <v>120</v>
      </c>
    </row>
    <row r="187" ht="12.75">
      <c r="A187" s="3"/>
    </row>
    <row r="188" ht="12.75">
      <c r="A188" s="3"/>
    </row>
    <row r="189" ht="12.75">
      <c r="A189" s="3"/>
    </row>
  </sheetData>
  <printOptions/>
  <pageMargins left="0.7" right="0.7" top="0.9" bottom="0.7" header="0.5" footer="0.5"/>
  <pageSetup horizontalDpi="300" verticalDpi="300" orientation="portrait" paperSize="9" scale="94" r:id="rId1"/>
  <rowBreaks count="3" manualBreakCount="3">
    <brk id="58" max="255" man="1"/>
    <brk id="115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M &amp; C SERVICES</cp:lastModifiedBy>
  <cp:lastPrinted>2001-05-30T08:05:32Z</cp:lastPrinted>
  <dcterms:created xsi:type="dcterms:W3CDTF">1999-11-22T02:56:38Z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